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Proposta Comercial" sheetId="1" r:id="rId1"/>
  </sheets>
  <definedNames>
    <definedName name="_xlnm.Print_Area" localSheetId="0">'Proposta Comercial'!$A$1:$M$46</definedName>
  </definedNames>
  <calcPr fullCalcOnLoad="1"/>
</workbook>
</file>

<file path=xl/sharedStrings.xml><?xml version="1.0" encoding="utf-8"?>
<sst xmlns="http://schemas.openxmlformats.org/spreadsheetml/2006/main" count="97" uniqueCount="71">
  <si>
    <r>
      <t xml:space="preserve">
</t>
    </r>
    <r>
      <rPr>
        <sz val="12"/>
        <rFont val="Arial"/>
        <family val="1"/>
      </rPr>
      <t xml:space="preserve">        
</t>
    </r>
    <r>
      <rPr>
        <b/>
        <sz val="12"/>
        <color indexed="8"/>
        <rFont val="Arial"/>
        <family val="2"/>
      </rPr>
      <t xml:space="preserve">Cabeçalho da Empresa
Razão Social
CNPJ:
IE:
Endereço:
Dados Bancários:
</t>
    </r>
    <r>
      <rPr>
        <sz val="12"/>
        <rFont val="Arial"/>
        <family val="2"/>
      </rPr>
      <t xml:space="preserve">
</t>
    </r>
    <r>
      <rPr>
        <b/>
        <sz val="18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</si>
  <si>
    <r>
      <t>Referência: Pregão Eletrônico nº</t>
    </r>
    <r>
      <rPr>
        <b/>
        <sz val="12"/>
        <rFont val="Arial"/>
        <family val="2"/>
      </rPr>
      <t xml:space="preserve"> 35</t>
    </r>
    <r>
      <rPr>
        <sz val="12"/>
        <rFont val="Arial"/>
        <family val="2"/>
      </rPr>
      <t>/2012
Processo nº:</t>
    </r>
    <r>
      <rPr>
        <b/>
        <sz val="12"/>
        <rFont val="Arial"/>
        <family val="2"/>
      </rPr>
      <t xml:space="preserve"> 23346.000358/2012-79
</t>
    </r>
    <r>
      <rPr>
        <u val="single"/>
        <sz val="12"/>
        <rFont val="Arial"/>
        <family val="2"/>
      </rPr>
      <t>OBJETO:</t>
    </r>
    <r>
      <rPr>
        <sz val="12"/>
        <rFont val="Arial"/>
        <family val="2"/>
      </rPr>
      <t xml:space="preserve"> Contratação de serviços de manutenção, </t>
    </r>
    <r>
      <rPr>
        <u val="single"/>
        <sz val="12"/>
        <rFont val="Arial"/>
        <family val="2"/>
      </rPr>
      <t>corretiva e preventiva</t>
    </r>
    <r>
      <rPr>
        <sz val="12"/>
        <rFont val="Arial"/>
        <family val="2"/>
      </rPr>
      <t xml:space="preserve">, dos bens móveis e imóveis pertencentes ao Campus Muzambinho, incluindo mão de obra, materiais, peças e componentes que se fizerem necessários.
1. A quantidade anual estimada não constitui qualquer compromisso futuro para o Campus Muzambinho.
2. O valor abaixo é estimativo e servirá tão somente de subsídio aos licitantes na formulação de suas propostas, bem como para o Pregoeiro e a Equipe de Apoio na análise e aferição da proposta mais vantajosa para o Campus Muzambinho e não constitui o perfil em compromissos futuros, isto é, não há obrigação ou compromisso do Campus em utilizar tal valor, que poderá ser maior ou menor.
3. Cotar, sob pena de desclassificação, o preço para todos os itens que compõem esta Planilha Orçamentária;
4. O valor unitário da hora trabalhada, constante desta planilha orçamentaria, corresponde ao </t>
    </r>
    <r>
      <rPr>
        <u val="single"/>
        <sz val="12"/>
        <rFont val="Arial"/>
        <family val="2"/>
      </rPr>
      <t>MÁXIMO</t>
    </r>
    <r>
      <rPr>
        <sz val="12"/>
        <rFont val="Arial"/>
        <family val="2"/>
      </rPr>
      <t xml:space="preserve"> aceitável pelo Campus Muzambinho.
5. A taxa de administração deverá englobar todos os custos diretos e indiretos como imposto para emissão de nota fiscal, pessoal administrativo, fretes, lucro e demais custos necessários para sua aquisição e emprego na execução do serviço.
</t>
    </r>
  </si>
  <si>
    <t>ANEXO IV – Proposta Comercial</t>
  </si>
  <si>
    <t>Lote
/Grupo</t>
  </si>
  <si>
    <t>Tipo de 
Manutenção</t>
  </si>
  <si>
    <t>Item</t>
  </si>
  <si>
    <t>Descrição</t>
  </si>
  <si>
    <t>Unidade</t>
  </si>
  <si>
    <t>Valor Estimado da hora (A)</t>
  </si>
  <si>
    <t>Valor Estimado de Materiais (B)</t>
  </si>
  <si>
    <t>Valor dos Serviços
 +
 Valor dos Materiais
(A+B)</t>
  </si>
  <si>
    <t>Estima- tiva Horas/ano</t>
  </si>
  <si>
    <t>Valor 
Unitário</t>
  </si>
  <si>
    <t>Valor Total</t>
  </si>
  <si>
    <t>Estimativa
Valor Anual</t>
  </si>
  <si>
    <t>Taxa de 
Administração
%</t>
  </si>
  <si>
    <t>Valor 
Anual dos materiais c/
Taxa de Adm</t>
  </si>
  <si>
    <t>Manutenção e Correção de Bens Imóveis</t>
  </si>
  <si>
    <t>Nas Instalações elétricas,telefônica e lógica</t>
  </si>
  <si>
    <t>1.1</t>
  </si>
  <si>
    <t>Serviços Elétricos em instalações de Alta Tensão</t>
  </si>
  <si>
    <t>Serviço</t>
  </si>
  <si>
    <t>1.2</t>
  </si>
  <si>
    <t>Serviços Elétricos em instalações de Baixa Tensão</t>
  </si>
  <si>
    <t>1.3</t>
  </si>
  <si>
    <t>Locação de Caminhão com Guindaste Hidráulico</t>
  </si>
  <si>
    <t>Em serviços de marcenaria e Carpintaria</t>
  </si>
  <si>
    <t>2.1</t>
  </si>
  <si>
    <t>Marcenaria</t>
  </si>
  <si>
    <t>2.2</t>
  </si>
  <si>
    <t>Carpintaria</t>
  </si>
  <si>
    <t>Nos serviços de desaterro, aterro e terra- planagem, Demolição de alvenarias, entre Outros</t>
  </si>
  <si>
    <t>3.1</t>
  </si>
  <si>
    <t>Aterro/desaterro manual</t>
  </si>
  <si>
    <t>3.2</t>
  </si>
  <si>
    <t>Locação de máquina (compactador motorizado manual)</t>
  </si>
  <si>
    <t>3.3</t>
  </si>
  <si>
    <t>Locação de máquina (escavadeira, carregadeira, etc)</t>
  </si>
  <si>
    <t>3.4</t>
  </si>
  <si>
    <t>Locação de caminhão toco basculante</t>
  </si>
  <si>
    <t>Em serviços prediais</t>
  </si>
  <si>
    <t>Em serviços de pintura e Repintura</t>
  </si>
  <si>
    <t>Em serviços de Serralheria</t>
  </si>
  <si>
    <t>Nas Instalações hidráulicas e Sanitárias</t>
  </si>
  <si>
    <t>Na ETA (Estação de Tratamento de Água) e da ETE (Estação de Tratamento de Esgoto)</t>
  </si>
  <si>
    <t>Em serviços gerais específicos em bens imóveis</t>
  </si>
  <si>
    <t>9.1</t>
  </si>
  <si>
    <t>Serviço de vidraçaria</t>
  </si>
  <si>
    <t>9.2</t>
  </si>
  <si>
    <t>Serviço de corte de lenha e madeira em geral</t>
  </si>
  <si>
    <t>9.3</t>
  </si>
  <si>
    <t>Serviço de manutenção em persianas</t>
  </si>
  <si>
    <t>9.4</t>
  </si>
  <si>
    <t>Serviço de dedetização</t>
  </si>
  <si>
    <t>9.5</t>
  </si>
  <si>
    <t>Serviço de calheiro</t>
  </si>
  <si>
    <t>9.6</t>
  </si>
  <si>
    <t>Serviço de sinalizações em geral</t>
  </si>
  <si>
    <t>Manutenção e Correção de Bens Móveis</t>
  </si>
  <si>
    <t>Em equipamentos elétricos,telefônicos.</t>
  </si>
  <si>
    <t>Serviços de marcenaria em mobiliários diversos.</t>
  </si>
  <si>
    <t>Em Serviços de pinturas de bens móveis</t>
  </si>
  <si>
    <t>Nos equipamentos industriais, de informática, usina hidroelétrica, ordenhadeiras, entre Outros.</t>
  </si>
  <si>
    <t>De equipamentos especiais dos laboratórios, de áreas de produção e aparelhos topográficos.</t>
  </si>
  <si>
    <t>Em serviços gerais específicos em bens móveis</t>
  </si>
  <si>
    <t>16.1</t>
  </si>
  <si>
    <t>serviço de recarga de extintores</t>
  </si>
  <si>
    <t>16.2</t>
  </si>
  <si>
    <t>Serviço de recarga de nitrogênio, acetileno, oxigênio, etc</t>
  </si>
  <si>
    <t xml:space="preserve">Total dos Itens 01 ao 16 </t>
  </si>
  <si>
    <t>O dados fornecidos neste Anexo IV – Proposta de Preços, servirá apenas como base para formulação da proposta, oferta de lances, bem como para definição do vencedor, já que, no decorrer do contrato, o pagamento dos serviços será com base no valor da hora trabalhada por cada especialidade, conjugado com o material substituído, objeto de orçamento prévio antes da execução dos serviços.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</si>
</sst>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DD/MM/YY"/>
  </numFmts>
  <fonts count="15">
    <font>
      <sz val="10"/>
      <name val="Arial"/>
      <family val="2"/>
    </font>
    <font>
      <sz val="14"/>
      <name val="Arial"/>
      <family val="2"/>
    </font>
    <font>
      <sz val="12"/>
      <name val="Arial"/>
      <family val="1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35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horizontal="center" wrapText="1"/>
      <protection locked="0"/>
    </xf>
    <xf numFmtId="164" fontId="2" fillId="0" borderId="0" xfId="0" applyFont="1" applyFill="1" applyBorder="1" applyAlignment="1" applyProtection="1">
      <alignment horizontal="left" wrapText="1"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9" fillId="2" borderId="2" xfId="0" applyFont="1" applyFill="1" applyBorder="1" applyAlignment="1" applyProtection="1">
      <alignment horizontal="center" vertical="center" wrapText="1"/>
      <protection hidden="1"/>
    </xf>
    <xf numFmtId="164" fontId="5" fillId="2" borderId="2" xfId="0" applyFont="1" applyFill="1" applyBorder="1" applyAlignment="1" applyProtection="1">
      <alignment horizontal="center" vertical="center" wrapText="1"/>
      <protection hidden="1"/>
    </xf>
    <xf numFmtId="164" fontId="7" fillId="3" borderId="1" xfId="0" applyFont="1" applyFill="1" applyBorder="1" applyAlignment="1" applyProtection="1">
      <alignment horizontal="center" vertical="center"/>
      <protection hidden="1"/>
    </xf>
    <xf numFmtId="164" fontId="10" fillId="3" borderId="3" xfId="0" applyFont="1" applyFill="1" applyBorder="1" applyAlignment="1" applyProtection="1">
      <alignment horizontal="center" vertical="center" wrapText="1"/>
      <protection hidden="1"/>
    </xf>
    <xf numFmtId="164" fontId="2" fillId="3" borderId="4" xfId="0" applyFont="1" applyFill="1" applyBorder="1" applyAlignment="1" applyProtection="1">
      <alignment horizontal="center" vertical="center"/>
      <protection hidden="1"/>
    </xf>
    <xf numFmtId="164" fontId="2" fillId="3" borderId="5" xfId="0" applyFont="1" applyFill="1" applyBorder="1" applyAlignment="1" applyProtection="1">
      <alignment horizontal="center" vertical="center"/>
      <protection hidden="1"/>
    </xf>
    <xf numFmtId="164" fontId="5" fillId="3" borderId="6" xfId="0" applyFont="1" applyFill="1" applyBorder="1" applyAlignment="1" applyProtection="1">
      <alignment horizontal="left" vertical="center" wrapText="1"/>
      <protection hidden="1"/>
    </xf>
    <xf numFmtId="165" fontId="2" fillId="3" borderId="7" xfId="0" applyNumberFormat="1" applyFont="1" applyFill="1" applyBorder="1" applyAlignment="1" applyProtection="1">
      <alignment horizontal="right" vertical="center" wrapText="1"/>
      <protection hidden="1"/>
    </xf>
    <xf numFmtId="165" fontId="2" fillId="3" borderId="7" xfId="0" applyNumberFormat="1" applyFont="1" applyFill="1" applyBorder="1" applyAlignment="1" applyProtection="1">
      <alignment horizontal="right" vertical="center"/>
      <protection hidden="1"/>
    </xf>
    <xf numFmtId="166" fontId="2" fillId="3" borderId="7" xfId="0" applyNumberFormat="1" applyFont="1" applyFill="1" applyBorder="1" applyAlignment="1" applyProtection="1">
      <alignment horizontal="center" vertical="center"/>
      <protection locked="0"/>
    </xf>
    <xf numFmtId="165" fontId="2" fillId="3" borderId="8" xfId="0" applyNumberFormat="1" applyFont="1" applyFill="1" applyBorder="1" applyAlignment="1" applyProtection="1">
      <alignment horizontal="right" vertical="center"/>
      <protection hidden="1"/>
    </xf>
    <xf numFmtId="164" fontId="0" fillId="3" borderId="0" xfId="0" applyFill="1" applyAlignment="1">
      <alignment/>
    </xf>
    <xf numFmtId="167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1" xfId="0" applyFont="1" applyFill="1" applyBorder="1" applyAlignment="1" applyProtection="1">
      <alignment horizontal="left" vertical="center" wrapText="1"/>
      <protection hidden="1"/>
    </xf>
    <xf numFmtId="164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 locked="0"/>
    </xf>
    <xf numFmtId="164" fontId="2" fillId="3" borderId="1" xfId="0" applyFont="1" applyFill="1" applyBorder="1" applyAlignment="1" applyProtection="1">
      <alignment horizontal="center" vertical="center"/>
      <protection hidden="1"/>
    </xf>
    <xf numFmtId="164" fontId="2" fillId="3" borderId="9" xfId="0" applyFont="1" applyFill="1" applyBorder="1" applyAlignment="1" applyProtection="1">
      <alignment horizontal="center" vertical="center"/>
      <protection hidden="1"/>
    </xf>
    <xf numFmtId="164" fontId="2" fillId="3" borderId="9" xfId="0" applyFont="1" applyFill="1" applyBorder="1" applyAlignment="1" applyProtection="1">
      <alignment horizontal="left" vertical="center" wrapText="1"/>
      <protection hidden="1"/>
    </xf>
    <xf numFmtId="164" fontId="2" fillId="3" borderId="9" xfId="0" applyFont="1" applyFill="1" applyBorder="1" applyAlignment="1" applyProtection="1">
      <alignment horizontal="center" vertical="center" wrapText="1"/>
      <protection hidden="1"/>
    </xf>
    <xf numFmtId="164" fontId="2" fillId="0" borderId="9" xfId="0" applyFont="1" applyFill="1" applyBorder="1" applyAlignment="1" applyProtection="1">
      <alignment horizontal="center" vertical="center"/>
      <protection hidden="1"/>
    </xf>
    <xf numFmtId="165" fontId="2" fillId="0" borderId="9" xfId="0" applyNumberFormat="1" applyFont="1" applyFill="1" applyBorder="1" applyAlignment="1" applyProtection="1">
      <alignment horizontal="right" vertical="center"/>
      <protection hidden="1" locked="0"/>
    </xf>
    <xf numFmtId="164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9" xfId="0" applyFont="1" applyFill="1" applyBorder="1" applyAlignment="1" applyProtection="1">
      <alignment horizontal="center" vertical="center" wrapText="1"/>
      <protection hidden="1"/>
    </xf>
    <xf numFmtId="164" fontId="11" fillId="3" borderId="10" xfId="0" applyFont="1" applyFill="1" applyBorder="1" applyAlignment="1" applyProtection="1">
      <alignment horizontal="center" vertical="center"/>
      <protection hidden="1"/>
    </xf>
    <xf numFmtId="164" fontId="11" fillId="3" borderId="5" xfId="0" applyFont="1" applyFill="1" applyBorder="1" applyAlignment="1" applyProtection="1">
      <alignment horizontal="center" vertical="center"/>
      <protection hidden="1"/>
    </xf>
    <xf numFmtId="164" fontId="3" fillId="3" borderId="6" xfId="0" applyFont="1" applyFill="1" applyBorder="1" applyAlignment="1" applyProtection="1">
      <alignment horizontal="left" vertical="center" wrapText="1"/>
      <protection hidden="1"/>
    </xf>
    <xf numFmtId="165" fontId="11" fillId="3" borderId="5" xfId="0" applyNumberFormat="1" applyFont="1" applyFill="1" applyBorder="1" applyAlignment="1" applyProtection="1">
      <alignment horizontal="right" vertical="center" wrapText="1"/>
      <protection hidden="1"/>
    </xf>
    <xf numFmtId="165" fontId="11" fillId="3" borderId="5" xfId="0" applyNumberFormat="1" applyFont="1" applyFill="1" applyBorder="1" applyAlignment="1" applyProtection="1">
      <alignment horizontal="right" vertical="center"/>
      <protection hidden="1"/>
    </xf>
    <xf numFmtId="166" fontId="11" fillId="3" borderId="5" xfId="0" applyNumberFormat="1" applyFont="1" applyFill="1" applyBorder="1" applyAlignment="1" applyProtection="1">
      <alignment horizontal="center" vertical="center"/>
      <protection locked="0"/>
    </xf>
    <xf numFmtId="165" fontId="11" fillId="3" borderId="11" xfId="0" applyNumberFormat="1" applyFont="1" applyFill="1" applyBorder="1" applyAlignment="1" applyProtection="1">
      <alignment horizontal="right" vertical="center"/>
      <protection hidden="1"/>
    </xf>
    <xf numFmtId="164" fontId="12" fillId="3" borderId="0" xfId="0" applyFont="1" applyFill="1" applyAlignment="1">
      <alignment/>
    </xf>
    <xf numFmtId="164" fontId="11" fillId="3" borderId="1" xfId="0" applyFont="1" applyFill="1" applyBorder="1" applyAlignment="1" applyProtection="1">
      <alignment horizontal="center" vertical="center"/>
      <protection hidden="1"/>
    </xf>
    <xf numFmtId="164" fontId="11" fillId="3" borderId="1" xfId="0" applyFont="1" applyFill="1" applyBorder="1" applyAlignment="1" applyProtection="1">
      <alignment horizontal="left" vertical="center" wrapText="1"/>
      <protection hidden="1"/>
    </xf>
    <xf numFmtId="164" fontId="11" fillId="3" borderId="1" xfId="0" applyFont="1" applyFill="1" applyBorder="1" applyAlignment="1" applyProtection="1">
      <alignment horizontal="center" vertical="center" wrapText="1"/>
      <protection hidden="1"/>
    </xf>
    <xf numFmtId="164" fontId="11" fillId="0" borderId="1" xfId="0" applyFont="1" applyFill="1" applyBorder="1" applyAlignment="1" applyProtection="1">
      <alignment horizontal="center" vertical="center" wrapText="1"/>
      <protection hidden="1"/>
    </xf>
    <xf numFmtId="165" fontId="11" fillId="0" borderId="1" xfId="0" applyNumberFormat="1" applyFont="1" applyFill="1" applyBorder="1" applyAlignment="1" applyProtection="1">
      <alignment horizontal="right" vertical="center"/>
      <protection hidden="1" locked="0"/>
    </xf>
    <xf numFmtId="164" fontId="11" fillId="3" borderId="9" xfId="0" applyFont="1" applyFill="1" applyBorder="1" applyAlignment="1" applyProtection="1">
      <alignment horizontal="center" vertical="center"/>
      <protection hidden="1"/>
    </xf>
    <xf numFmtId="164" fontId="11" fillId="3" borderId="9" xfId="0" applyFont="1" applyFill="1" applyBorder="1" applyAlignment="1" applyProtection="1">
      <alignment horizontal="left" vertical="center" wrapText="1"/>
      <protection hidden="1"/>
    </xf>
    <xf numFmtId="164" fontId="11" fillId="3" borderId="9" xfId="0" applyFont="1" applyFill="1" applyBorder="1" applyAlignment="1" applyProtection="1">
      <alignment horizontal="center" vertical="center" wrapText="1"/>
      <protection hidden="1"/>
    </xf>
    <xf numFmtId="164" fontId="11" fillId="0" borderId="9" xfId="0" applyFont="1" applyFill="1" applyBorder="1" applyAlignment="1" applyProtection="1">
      <alignment horizontal="center" vertical="center" wrapText="1"/>
      <protection hidden="1"/>
    </xf>
    <xf numFmtId="165" fontId="11" fillId="0" borderId="9" xfId="0" applyNumberFormat="1" applyFont="1" applyFill="1" applyBorder="1" applyAlignment="1" applyProtection="1">
      <alignment horizontal="right" vertical="center"/>
      <protection hidden="1" locked="0"/>
    </xf>
    <xf numFmtId="164" fontId="11" fillId="3" borderId="4" xfId="0" applyFont="1" applyFill="1" applyBorder="1" applyAlignment="1" applyProtection="1">
      <alignment horizontal="center" vertical="center"/>
      <protection hidden="1"/>
    </xf>
    <xf numFmtId="164" fontId="5" fillId="3" borderId="7" xfId="0" applyFont="1" applyFill="1" applyBorder="1" applyAlignment="1" applyProtection="1">
      <alignment horizontal="left" vertical="center" wrapText="1"/>
      <protection hidden="1"/>
    </xf>
    <xf numFmtId="164" fontId="2" fillId="3" borderId="7" xfId="0" applyFont="1" applyFill="1" applyBorder="1" applyAlignment="1" applyProtection="1">
      <alignment horizontal="center" vertical="center" wrapText="1"/>
      <protection hidden="1"/>
    </xf>
    <xf numFmtId="164" fontId="2" fillId="0" borderId="7" xfId="0" applyFont="1" applyFill="1" applyBorder="1" applyAlignment="1" applyProtection="1">
      <alignment horizontal="center" vertical="center" wrapText="1"/>
      <protection hidden="1"/>
    </xf>
    <xf numFmtId="165" fontId="2" fillId="0" borderId="7" xfId="0" applyNumberFormat="1" applyFont="1" applyFill="1" applyBorder="1" applyAlignment="1" applyProtection="1">
      <alignment horizontal="right" vertical="center"/>
      <protection hidden="1" locked="0"/>
    </xf>
    <xf numFmtId="165" fontId="2" fillId="0" borderId="7" xfId="0" applyNumberFormat="1" applyFont="1" applyFill="1" applyBorder="1" applyAlignment="1" applyProtection="1">
      <alignment horizontal="right" vertical="center"/>
      <protection hidden="1"/>
    </xf>
    <xf numFmtId="164" fontId="13" fillId="3" borderId="0" xfId="0" applyFont="1" applyFill="1" applyAlignment="1">
      <alignment/>
    </xf>
    <xf numFmtId="164" fontId="5" fillId="3" borderId="5" xfId="0" applyFont="1" applyFill="1" applyBorder="1" applyAlignment="1" applyProtection="1">
      <alignment horizontal="left" vertical="center" wrapText="1"/>
      <protection hidden="1"/>
    </xf>
    <xf numFmtId="164" fontId="2" fillId="3" borderId="0" xfId="0" applyFont="1" applyFill="1" applyAlignment="1">
      <alignment/>
    </xf>
    <xf numFmtId="164" fontId="10" fillId="3" borderId="3" xfId="0" applyFont="1" applyFill="1" applyBorder="1" applyAlignment="1" applyProtection="1">
      <alignment horizontal="center" vertical="center" wrapText="1"/>
      <protection hidden="1"/>
    </xf>
    <xf numFmtId="164" fontId="5" fillId="3" borderId="12" xfId="0" applyFont="1" applyFill="1" applyBorder="1" applyAlignment="1" applyProtection="1">
      <alignment horizontal="left" vertical="center" wrapText="1"/>
      <protection hidden="1"/>
    </xf>
    <xf numFmtId="164" fontId="2" fillId="3" borderId="7" xfId="0" applyFont="1" applyFill="1" applyBorder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right" vertical="center"/>
      <protection hidden="1" locked="0"/>
    </xf>
    <xf numFmtId="164" fontId="2" fillId="3" borderId="1" xfId="0" applyFont="1" applyFill="1" applyBorder="1" applyAlignment="1" applyProtection="1">
      <alignment horizontal="left" vertical="center" wrapText="1"/>
      <protection hidden="1"/>
    </xf>
    <xf numFmtId="165" fontId="2" fillId="3" borderId="1" xfId="0" applyNumberFormat="1" applyFont="1" applyFill="1" applyBorder="1" applyAlignment="1" applyProtection="1">
      <alignment horizontal="right" vertical="center"/>
      <protection hidden="1" locked="0"/>
    </xf>
    <xf numFmtId="164" fontId="2" fillId="3" borderId="9" xfId="0" applyFont="1" applyFill="1" applyBorder="1" applyAlignment="1" applyProtection="1">
      <alignment horizontal="left" vertical="center" wrapText="1"/>
      <protection hidden="1"/>
    </xf>
    <xf numFmtId="165" fontId="2" fillId="3" borderId="9" xfId="0" applyNumberFormat="1" applyFont="1" applyFill="1" applyBorder="1" applyAlignment="1" applyProtection="1">
      <alignment horizontal="right" vertical="center"/>
      <protection hidden="1" locked="0"/>
    </xf>
    <xf numFmtId="164" fontId="2" fillId="0" borderId="1" xfId="0" applyFont="1" applyBorder="1" applyAlignment="1" applyProtection="1">
      <alignment/>
      <protection hidden="1"/>
    </xf>
    <xf numFmtId="164" fontId="11" fillId="0" borderId="13" xfId="0" applyFont="1" applyBorder="1" applyAlignment="1" applyProtection="1">
      <alignment/>
      <protection hidden="1"/>
    </xf>
    <xf numFmtId="164" fontId="5" fillId="0" borderId="13" xfId="0" applyFont="1" applyBorder="1" applyAlignment="1" applyProtection="1">
      <alignment horizontal="right" vertical="center"/>
      <protection hidden="1"/>
    </xf>
    <xf numFmtId="165" fontId="5" fillId="0" borderId="13" xfId="0" applyNumberFormat="1" applyFont="1" applyBorder="1" applyAlignment="1" applyProtection="1">
      <alignment vertical="center"/>
      <protection hidden="1"/>
    </xf>
    <xf numFmtId="165" fontId="5" fillId="0" borderId="13" xfId="0" applyNumberFormat="1" applyFont="1" applyBorder="1" applyAlignment="1" applyProtection="1">
      <alignment horizontal="right" vertical="center"/>
      <protection hidden="1"/>
    </xf>
    <xf numFmtId="166" fontId="2" fillId="0" borderId="13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Fill="1" applyBorder="1" applyAlignment="1" applyProtection="1">
      <alignment horizontal="center" wrapText="1"/>
      <protection hidden="1"/>
    </xf>
    <xf numFmtId="164" fontId="14" fillId="0" borderId="0" xfId="0" applyFont="1" applyFill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60" zoomScaleNormal="60" zoomScaleSheetLayoutView="80" workbookViewId="0" topLeftCell="A1">
      <selection activeCell="H33" sqref="H33"/>
    </sheetView>
  </sheetViews>
  <sheetFormatPr defaultColWidth="12.57421875" defaultRowHeight="12.75"/>
  <cols>
    <col min="1" max="1" width="8.28125" style="0" customWidth="1"/>
    <col min="2" max="2" width="26.28125" style="0" customWidth="1"/>
    <col min="3" max="3" width="5.28125" style="0" customWidth="1"/>
    <col min="4" max="4" width="5.8515625" style="0" customWidth="1"/>
    <col min="5" max="5" width="54.57421875" style="0" customWidth="1"/>
    <col min="6" max="6" width="10.28125" style="0" customWidth="1"/>
    <col min="7" max="7" width="11.7109375" style="0" customWidth="1"/>
    <col min="8" max="8" width="13.00390625" style="0" customWidth="1"/>
    <col min="9" max="9" width="18.140625" style="0" customWidth="1"/>
    <col min="10" max="10" width="21.7109375" style="0" customWidth="1"/>
    <col min="11" max="11" width="18.7109375" style="0" customWidth="1"/>
    <col min="12" max="12" width="22.7109375" style="0" customWidth="1"/>
    <col min="13" max="13" width="26.7109375" style="0" customWidth="1"/>
    <col min="14" max="16384" width="11.57421875" style="0" customWidth="1"/>
  </cols>
  <sheetData>
    <row r="1" spans="1:13" ht="22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4" t="s">
        <v>3</v>
      </c>
      <c r="B4" s="5" t="s">
        <v>4</v>
      </c>
      <c r="C4" s="6" t="s">
        <v>5</v>
      </c>
      <c r="D4" s="6"/>
      <c r="E4" s="6" t="s">
        <v>6</v>
      </c>
      <c r="F4" s="7" t="s">
        <v>7</v>
      </c>
      <c r="G4" s="4" t="s">
        <v>8</v>
      </c>
      <c r="H4" s="4"/>
      <c r="I4" s="4"/>
      <c r="J4" s="4" t="s">
        <v>9</v>
      </c>
      <c r="K4" s="4"/>
      <c r="L4" s="4"/>
      <c r="M4" s="7" t="s">
        <v>10</v>
      </c>
    </row>
    <row r="5" spans="1:13" ht="78" customHeight="1">
      <c r="A5" s="4"/>
      <c r="B5" s="4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/>
    </row>
    <row r="6" spans="1:13" s="17" customFormat="1" ht="21" customHeight="1">
      <c r="A6" s="8">
        <v>1</v>
      </c>
      <c r="B6" s="9" t="s">
        <v>17</v>
      </c>
      <c r="C6" s="10">
        <v>1</v>
      </c>
      <c r="D6" s="11"/>
      <c r="E6" s="12" t="s">
        <v>18</v>
      </c>
      <c r="F6" s="12"/>
      <c r="G6" s="12"/>
      <c r="H6" s="12"/>
      <c r="I6" s="13">
        <f>(G7*H7)+(G8*H8)+(G9*H9)</f>
        <v>0</v>
      </c>
      <c r="J6" s="14">
        <v>100000</v>
      </c>
      <c r="K6" s="15"/>
      <c r="L6" s="14">
        <f>(J6*K6)+J6</f>
        <v>100000</v>
      </c>
      <c r="M6" s="16">
        <f>I6+L6</f>
        <v>100000</v>
      </c>
    </row>
    <row r="7" spans="1:13" s="17" customFormat="1" ht="21" customHeight="1">
      <c r="A7" s="8"/>
      <c r="B7" s="9"/>
      <c r="C7" s="10"/>
      <c r="D7" s="18" t="s">
        <v>19</v>
      </c>
      <c r="E7" s="19" t="s">
        <v>20</v>
      </c>
      <c r="F7" s="20" t="s">
        <v>21</v>
      </c>
      <c r="G7" s="21">
        <v>640</v>
      </c>
      <c r="H7" s="22"/>
      <c r="I7" s="13"/>
      <c r="J7" s="14"/>
      <c r="K7" s="15"/>
      <c r="L7" s="14"/>
      <c r="M7" s="16"/>
    </row>
    <row r="8" spans="1:13" s="17" customFormat="1" ht="21" customHeight="1">
      <c r="A8" s="8"/>
      <c r="B8" s="9"/>
      <c r="C8" s="10"/>
      <c r="D8" s="23" t="s">
        <v>22</v>
      </c>
      <c r="E8" s="19" t="s">
        <v>23</v>
      </c>
      <c r="F8" s="20" t="s">
        <v>21</v>
      </c>
      <c r="G8" s="21">
        <v>960</v>
      </c>
      <c r="H8" s="22"/>
      <c r="I8" s="13"/>
      <c r="J8" s="14"/>
      <c r="K8" s="15"/>
      <c r="L8" s="14"/>
      <c r="M8" s="16"/>
    </row>
    <row r="9" spans="1:13" s="17" customFormat="1" ht="21" customHeight="1">
      <c r="A9" s="8"/>
      <c r="B9" s="9"/>
      <c r="C9" s="10"/>
      <c r="D9" s="24" t="s">
        <v>24</v>
      </c>
      <c r="E9" s="25" t="s">
        <v>25</v>
      </c>
      <c r="F9" s="26" t="s">
        <v>21</v>
      </c>
      <c r="G9" s="27">
        <v>160</v>
      </c>
      <c r="H9" s="28"/>
      <c r="I9" s="13"/>
      <c r="J9" s="14"/>
      <c r="K9" s="15"/>
      <c r="L9" s="14"/>
      <c r="M9" s="16"/>
    </row>
    <row r="10" spans="1:13" s="17" customFormat="1" ht="20.25" customHeight="1">
      <c r="A10" s="8"/>
      <c r="B10" s="9"/>
      <c r="C10" s="10">
        <v>2</v>
      </c>
      <c r="D10" s="11"/>
      <c r="E10" s="12" t="s">
        <v>26</v>
      </c>
      <c r="F10" s="12"/>
      <c r="G10" s="12"/>
      <c r="H10" s="12"/>
      <c r="I10" s="13">
        <f>(G11*H11)+(G12*H12)</f>
        <v>0</v>
      </c>
      <c r="J10" s="14">
        <v>80000</v>
      </c>
      <c r="K10" s="15"/>
      <c r="L10" s="14">
        <f>(J10*K10)+J10</f>
        <v>80000</v>
      </c>
      <c r="M10" s="16">
        <f>I10+L10</f>
        <v>80000</v>
      </c>
    </row>
    <row r="11" spans="1:13" s="17" customFormat="1" ht="20.25" customHeight="1">
      <c r="A11" s="8"/>
      <c r="B11" s="9"/>
      <c r="C11" s="10"/>
      <c r="D11" s="23" t="s">
        <v>27</v>
      </c>
      <c r="E11" s="19" t="s">
        <v>28</v>
      </c>
      <c r="F11" s="20" t="s">
        <v>21</v>
      </c>
      <c r="G11" s="29">
        <v>40</v>
      </c>
      <c r="H11" s="22"/>
      <c r="I11" s="13"/>
      <c r="J11" s="14"/>
      <c r="K11" s="15"/>
      <c r="L11" s="14"/>
      <c r="M11" s="16"/>
    </row>
    <row r="12" spans="1:13" s="17" customFormat="1" ht="20.25" customHeight="1">
      <c r="A12" s="8"/>
      <c r="B12" s="9"/>
      <c r="C12" s="10"/>
      <c r="D12" s="24" t="s">
        <v>29</v>
      </c>
      <c r="E12" s="25" t="s">
        <v>30</v>
      </c>
      <c r="F12" s="26" t="s">
        <v>21</v>
      </c>
      <c r="G12" s="30">
        <v>1920</v>
      </c>
      <c r="H12" s="28"/>
      <c r="I12" s="13"/>
      <c r="J12" s="14"/>
      <c r="K12" s="15"/>
      <c r="L12" s="14"/>
      <c r="M12" s="16"/>
    </row>
    <row r="13" spans="1:13" s="38" customFormat="1" ht="30" customHeight="1">
      <c r="A13" s="8"/>
      <c r="B13" s="9"/>
      <c r="C13" s="31">
        <v>3</v>
      </c>
      <c r="D13" s="32"/>
      <c r="E13" s="33" t="s">
        <v>31</v>
      </c>
      <c r="F13" s="33"/>
      <c r="G13" s="33"/>
      <c r="H13" s="33"/>
      <c r="I13" s="34">
        <f>(G14*H14)+(G15*H15)+(G16*H16)+(G17*H17)</f>
        <v>0</v>
      </c>
      <c r="J13" s="35">
        <v>0</v>
      </c>
      <c r="K13" s="36"/>
      <c r="L13" s="35">
        <f>(J13*K13)+J13</f>
        <v>0</v>
      </c>
      <c r="M13" s="37">
        <f>I13+L13</f>
        <v>0</v>
      </c>
    </row>
    <row r="14" spans="1:13" s="38" customFormat="1" ht="20.25" customHeight="1">
      <c r="A14" s="8"/>
      <c r="B14" s="9"/>
      <c r="C14" s="31"/>
      <c r="D14" s="39" t="s">
        <v>32</v>
      </c>
      <c r="E14" s="40" t="s">
        <v>33</v>
      </c>
      <c r="F14" s="41" t="s">
        <v>21</v>
      </c>
      <c r="G14" s="42">
        <v>480</v>
      </c>
      <c r="H14" s="43"/>
      <c r="I14" s="34"/>
      <c r="J14" s="35"/>
      <c r="K14" s="36"/>
      <c r="L14" s="35"/>
      <c r="M14" s="37"/>
    </row>
    <row r="15" spans="1:13" s="38" customFormat="1" ht="30" customHeight="1">
      <c r="A15" s="8"/>
      <c r="B15" s="9"/>
      <c r="C15" s="31"/>
      <c r="D15" s="39" t="s">
        <v>34</v>
      </c>
      <c r="E15" s="40" t="s">
        <v>35</v>
      </c>
      <c r="F15" s="41" t="s">
        <v>21</v>
      </c>
      <c r="G15" s="42">
        <v>240</v>
      </c>
      <c r="H15" s="43"/>
      <c r="I15" s="34"/>
      <c r="J15" s="35"/>
      <c r="K15" s="36"/>
      <c r="L15" s="35"/>
      <c r="M15" s="37"/>
    </row>
    <row r="16" spans="1:13" s="38" customFormat="1" ht="30" customHeight="1">
      <c r="A16" s="8"/>
      <c r="B16" s="9"/>
      <c r="C16" s="31"/>
      <c r="D16" s="39" t="s">
        <v>36</v>
      </c>
      <c r="E16" s="40" t="s">
        <v>37</v>
      </c>
      <c r="F16" s="41" t="s">
        <v>21</v>
      </c>
      <c r="G16" s="42">
        <v>600</v>
      </c>
      <c r="H16" s="43"/>
      <c r="I16" s="34"/>
      <c r="J16" s="35"/>
      <c r="K16" s="36"/>
      <c r="L16" s="35"/>
      <c r="M16" s="37"/>
    </row>
    <row r="17" spans="1:13" s="38" customFormat="1" ht="20.25" customHeight="1">
      <c r="A17" s="8"/>
      <c r="B17" s="9"/>
      <c r="C17" s="31"/>
      <c r="D17" s="44" t="s">
        <v>38</v>
      </c>
      <c r="E17" s="45" t="s">
        <v>39</v>
      </c>
      <c r="F17" s="46" t="s">
        <v>21</v>
      </c>
      <c r="G17" s="47">
        <v>300</v>
      </c>
      <c r="H17" s="48"/>
      <c r="I17" s="34"/>
      <c r="J17" s="35"/>
      <c r="K17" s="36"/>
      <c r="L17" s="35"/>
      <c r="M17" s="37"/>
    </row>
    <row r="18" spans="1:13" s="55" customFormat="1" ht="21" customHeight="1">
      <c r="A18" s="8"/>
      <c r="B18" s="9"/>
      <c r="C18" s="49">
        <v>4</v>
      </c>
      <c r="D18" s="49"/>
      <c r="E18" s="50" t="s">
        <v>40</v>
      </c>
      <c r="F18" s="51" t="s">
        <v>21</v>
      </c>
      <c r="G18" s="52">
        <v>4800</v>
      </c>
      <c r="H18" s="53"/>
      <c r="I18" s="14">
        <f>G18*H18</f>
        <v>0</v>
      </c>
      <c r="J18" s="54">
        <v>200000</v>
      </c>
      <c r="K18" s="15"/>
      <c r="L18" s="14">
        <f>(J18*K18)+J18</f>
        <v>200000</v>
      </c>
      <c r="M18" s="16">
        <f>I18+L18</f>
        <v>200000</v>
      </c>
    </row>
    <row r="19" spans="1:13" s="55" customFormat="1" ht="21" customHeight="1">
      <c r="A19" s="8"/>
      <c r="B19" s="9"/>
      <c r="C19" s="49">
        <v>5</v>
      </c>
      <c r="D19" s="49"/>
      <c r="E19" s="50" t="s">
        <v>41</v>
      </c>
      <c r="F19" s="51" t="s">
        <v>21</v>
      </c>
      <c r="G19" s="52">
        <v>960</v>
      </c>
      <c r="H19" s="53"/>
      <c r="I19" s="14">
        <f>G19*H19</f>
        <v>0</v>
      </c>
      <c r="J19" s="54">
        <v>40000</v>
      </c>
      <c r="K19" s="15"/>
      <c r="L19" s="14">
        <f>(J19*K19)+J19</f>
        <v>40000</v>
      </c>
      <c r="M19" s="16">
        <f>I19+L19</f>
        <v>40000</v>
      </c>
    </row>
    <row r="20" spans="1:13" s="55" customFormat="1" ht="21" customHeight="1">
      <c r="A20" s="8"/>
      <c r="B20" s="9"/>
      <c r="C20" s="49">
        <v>6</v>
      </c>
      <c r="D20" s="49"/>
      <c r="E20" s="50" t="s">
        <v>42</v>
      </c>
      <c r="F20" s="51" t="s">
        <v>21</v>
      </c>
      <c r="G20" s="52">
        <v>480</v>
      </c>
      <c r="H20" s="53"/>
      <c r="I20" s="14">
        <f>G20*H20</f>
        <v>0</v>
      </c>
      <c r="J20" s="54">
        <v>50000</v>
      </c>
      <c r="K20" s="15"/>
      <c r="L20" s="14">
        <f>(J20*K20)+J20</f>
        <v>50000</v>
      </c>
      <c r="M20" s="16">
        <f>I20+L20</f>
        <v>50000</v>
      </c>
    </row>
    <row r="21" spans="1:13" s="17" customFormat="1" ht="21" customHeight="1">
      <c r="A21" s="8"/>
      <c r="B21" s="9"/>
      <c r="C21" s="49">
        <v>7</v>
      </c>
      <c r="D21" s="49"/>
      <c r="E21" s="50" t="s">
        <v>43</v>
      </c>
      <c r="F21" s="51" t="s">
        <v>21</v>
      </c>
      <c r="G21" s="52">
        <v>480</v>
      </c>
      <c r="H21" s="53"/>
      <c r="I21" s="14">
        <f>G21*H21</f>
        <v>0</v>
      </c>
      <c r="J21" s="54">
        <v>40000</v>
      </c>
      <c r="K21" s="15"/>
      <c r="L21" s="14">
        <f>(J21*K21)+J21</f>
        <v>40000</v>
      </c>
      <c r="M21" s="16">
        <f>I21+L21</f>
        <v>40000</v>
      </c>
    </row>
    <row r="22" spans="1:13" s="17" customFormat="1" ht="28.5">
      <c r="A22" s="8"/>
      <c r="B22" s="9"/>
      <c r="C22" s="49">
        <v>8</v>
      </c>
      <c r="D22" s="49"/>
      <c r="E22" s="50" t="s">
        <v>44</v>
      </c>
      <c r="F22" s="51" t="s">
        <v>21</v>
      </c>
      <c r="G22" s="52">
        <v>240</v>
      </c>
      <c r="H22" s="53"/>
      <c r="I22" s="14">
        <f>G22*H22</f>
        <v>0</v>
      </c>
      <c r="J22" s="54">
        <v>20000</v>
      </c>
      <c r="K22" s="15"/>
      <c r="L22" s="14">
        <f>(J22*K22)+J22</f>
        <v>20000</v>
      </c>
      <c r="M22" s="16">
        <f>I22+L22</f>
        <v>20000</v>
      </c>
    </row>
    <row r="23" spans="1:15" s="17" customFormat="1" ht="20.25" customHeight="1">
      <c r="A23" s="8"/>
      <c r="B23" s="9"/>
      <c r="C23" s="49">
        <v>9</v>
      </c>
      <c r="D23" s="32"/>
      <c r="E23" s="56" t="s">
        <v>45</v>
      </c>
      <c r="F23" s="56"/>
      <c r="G23" s="56"/>
      <c r="H23" s="56"/>
      <c r="I23" s="14">
        <f>(G24*H24)+(G25*H25)+(G26*H26)+(G27*H27)+(G28*H28)+(G29*H29)</f>
        <v>0</v>
      </c>
      <c r="J23" s="14">
        <v>50000</v>
      </c>
      <c r="K23" s="15"/>
      <c r="L23" s="14">
        <f>(J23*K23)+J23</f>
        <v>50000</v>
      </c>
      <c r="M23" s="16">
        <f>I23+L23</f>
        <v>50000</v>
      </c>
      <c r="O23" s="57"/>
    </row>
    <row r="24" spans="1:13" s="17" customFormat="1" ht="20.25" customHeight="1">
      <c r="A24" s="8"/>
      <c r="B24" s="9"/>
      <c r="C24" s="49"/>
      <c r="D24" s="39" t="s">
        <v>46</v>
      </c>
      <c r="E24" s="19" t="s">
        <v>47</v>
      </c>
      <c r="F24" s="20" t="s">
        <v>21</v>
      </c>
      <c r="G24" s="29">
        <v>120</v>
      </c>
      <c r="H24" s="22"/>
      <c r="I24" s="14"/>
      <c r="J24" s="14"/>
      <c r="K24" s="15"/>
      <c r="L24" s="14"/>
      <c r="M24" s="16"/>
    </row>
    <row r="25" spans="1:13" s="17" customFormat="1" ht="20.25" customHeight="1">
      <c r="A25" s="8"/>
      <c r="B25" s="9"/>
      <c r="C25" s="49"/>
      <c r="D25" s="39" t="s">
        <v>48</v>
      </c>
      <c r="E25" s="19" t="s">
        <v>49</v>
      </c>
      <c r="F25" s="20" t="s">
        <v>21</v>
      </c>
      <c r="G25" s="29">
        <v>1320</v>
      </c>
      <c r="H25" s="22"/>
      <c r="I25" s="14"/>
      <c r="J25" s="14"/>
      <c r="K25" s="15"/>
      <c r="L25" s="14"/>
      <c r="M25" s="16"/>
    </row>
    <row r="26" spans="1:13" s="17" customFormat="1" ht="20.25" customHeight="1">
      <c r="A26" s="8"/>
      <c r="B26" s="9"/>
      <c r="C26" s="49"/>
      <c r="D26" s="39" t="s">
        <v>50</v>
      </c>
      <c r="E26" s="19" t="s">
        <v>51</v>
      </c>
      <c r="F26" s="20" t="s">
        <v>21</v>
      </c>
      <c r="G26" s="29">
        <v>80</v>
      </c>
      <c r="H26" s="22"/>
      <c r="I26" s="14"/>
      <c r="J26" s="14"/>
      <c r="K26" s="15"/>
      <c r="L26" s="14"/>
      <c r="M26" s="16"/>
    </row>
    <row r="27" spans="1:13" s="17" customFormat="1" ht="20.25" customHeight="1">
      <c r="A27" s="8"/>
      <c r="B27" s="9"/>
      <c r="C27" s="49"/>
      <c r="D27" s="39" t="s">
        <v>52</v>
      </c>
      <c r="E27" s="19" t="s">
        <v>53</v>
      </c>
      <c r="F27" s="20" t="s">
        <v>21</v>
      </c>
      <c r="G27" s="29">
        <v>350</v>
      </c>
      <c r="H27" s="22"/>
      <c r="I27" s="14"/>
      <c r="J27" s="14"/>
      <c r="K27" s="15"/>
      <c r="L27" s="14"/>
      <c r="M27" s="16"/>
    </row>
    <row r="28" spans="1:13" s="17" customFormat="1" ht="20.25" customHeight="1">
      <c r="A28" s="8"/>
      <c r="B28" s="9"/>
      <c r="C28" s="49"/>
      <c r="D28" s="39" t="s">
        <v>54</v>
      </c>
      <c r="E28" s="19" t="s">
        <v>55</v>
      </c>
      <c r="F28" s="20" t="s">
        <v>21</v>
      </c>
      <c r="G28" s="29">
        <v>240</v>
      </c>
      <c r="H28" s="22"/>
      <c r="I28" s="14"/>
      <c r="J28" s="14"/>
      <c r="K28" s="15"/>
      <c r="L28" s="14"/>
      <c r="M28" s="16"/>
    </row>
    <row r="29" spans="1:13" s="17" customFormat="1" ht="20.25" customHeight="1">
      <c r="A29" s="8"/>
      <c r="B29" s="9"/>
      <c r="C29" s="49"/>
      <c r="D29" s="44" t="s">
        <v>56</v>
      </c>
      <c r="E29" s="25" t="s">
        <v>57</v>
      </c>
      <c r="F29" s="26" t="s">
        <v>21</v>
      </c>
      <c r="G29" s="30">
        <v>240</v>
      </c>
      <c r="H29" s="28"/>
      <c r="I29" s="14"/>
      <c r="J29" s="14"/>
      <c r="K29" s="15"/>
      <c r="L29" s="14"/>
      <c r="M29" s="16"/>
    </row>
    <row r="30" spans="1:13" s="17" customFormat="1" ht="21" customHeight="1">
      <c r="A30" s="8"/>
      <c r="B30" s="58" t="s">
        <v>58</v>
      </c>
      <c r="C30" s="49">
        <v>10</v>
      </c>
      <c r="D30" s="49"/>
      <c r="E30" s="59" t="s">
        <v>59</v>
      </c>
      <c r="F30" s="51" t="s">
        <v>21</v>
      </c>
      <c r="G30" s="60">
        <v>720</v>
      </c>
      <c r="H30" s="61"/>
      <c r="I30" s="14">
        <f>G30*H30</f>
        <v>0</v>
      </c>
      <c r="J30" s="14">
        <v>30000</v>
      </c>
      <c r="K30" s="15"/>
      <c r="L30" s="14">
        <f>(J30*K30)+J30</f>
        <v>30000</v>
      </c>
      <c r="M30" s="16">
        <f>I30+L30</f>
        <v>30000</v>
      </c>
    </row>
    <row r="31" spans="1:13" s="17" customFormat="1" ht="21" customHeight="1">
      <c r="A31" s="8"/>
      <c r="B31" s="58"/>
      <c r="C31" s="49">
        <v>11</v>
      </c>
      <c r="D31" s="49"/>
      <c r="E31" s="50" t="s">
        <v>60</v>
      </c>
      <c r="F31" s="51" t="s">
        <v>21</v>
      </c>
      <c r="G31" s="51">
        <v>480</v>
      </c>
      <c r="H31" s="61"/>
      <c r="I31" s="14">
        <f>G31*H31</f>
        <v>0</v>
      </c>
      <c r="J31" s="14">
        <v>25000</v>
      </c>
      <c r="K31" s="15"/>
      <c r="L31" s="14">
        <f>(J31*K31)+J31</f>
        <v>25000</v>
      </c>
      <c r="M31" s="16">
        <f>I31+L31</f>
        <v>25000</v>
      </c>
    </row>
    <row r="32" spans="1:13" s="17" customFormat="1" ht="21" customHeight="1">
      <c r="A32" s="8"/>
      <c r="B32" s="58"/>
      <c r="C32" s="49">
        <v>12</v>
      </c>
      <c r="D32" s="49"/>
      <c r="E32" s="50" t="s">
        <v>61</v>
      </c>
      <c r="F32" s="51" t="s">
        <v>21</v>
      </c>
      <c r="G32" s="51">
        <v>160</v>
      </c>
      <c r="H32" s="61"/>
      <c r="I32" s="14">
        <f>G32*H32</f>
        <v>0</v>
      </c>
      <c r="J32" s="14">
        <v>5000</v>
      </c>
      <c r="K32" s="15"/>
      <c r="L32" s="14">
        <f>(J32*K32)+J32</f>
        <v>5000</v>
      </c>
      <c r="M32" s="16">
        <f>I32+L32</f>
        <v>5000</v>
      </c>
    </row>
    <row r="33" spans="1:13" s="17" customFormat="1" ht="21" customHeight="1">
      <c r="A33" s="8"/>
      <c r="B33" s="58"/>
      <c r="C33" s="49">
        <v>13</v>
      </c>
      <c r="D33" s="49"/>
      <c r="E33" s="50" t="s">
        <v>42</v>
      </c>
      <c r="F33" s="51" t="s">
        <v>21</v>
      </c>
      <c r="G33" s="51">
        <v>160</v>
      </c>
      <c r="H33" s="61"/>
      <c r="I33" s="14">
        <f>G33*H33</f>
        <v>0</v>
      </c>
      <c r="J33" s="14">
        <v>10000</v>
      </c>
      <c r="K33" s="15"/>
      <c r="L33" s="14">
        <f>(J33*K33)+J33</f>
        <v>10000</v>
      </c>
      <c r="M33" s="16">
        <f>I33+L33</f>
        <v>10000</v>
      </c>
    </row>
    <row r="34" spans="1:13" s="17" customFormat="1" ht="30" customHeight="1">
      <c r="A34" s="8"/>
      <c r="B34" s="58"/>
      <c r="C34" s="49">
        <v>14</v>
      </c>
      <c r="D34" s="49"/>
      <c r="E34" s="50" t="s">
        <v>62</v>
      </c>
      <c r="F34" s="51" t="s">
        <v>21</v>
      </c>
      <c r="G34" s="51">
        <v>480</v>
      </c>
      <c r="H34" s="61"/>
      <c r="I34" s="14">
        <f>G34*H34</f>
        <v>0</v>
      </c>
      <c r="J34" s="14">
        <v>100000</v>
      </c>
      <c r="K34" s="15"/>
      <c r="L34" s="14">
        <f>(J34*K34)+J34</f>
        <v>100000</v>
      </c>
      <c r="M34" s="16">
        <f>I34+L34</f>
        <v>100000</v>
      </c>
    </row>
    <row r="35" spans="1:13" s="17" customFormat="1" ht="30" customHeight="1">
      <c r="A35" s="8"/>
      <c r="B35" s="58"/>
      <c r="C35" s="49">
        <v>15</v>
      </c>
      <c r="D35" s="49"/>
      <c r="E35" s="50" t="s">
        <v>63</v>
      </c>
      <c r="F35" s="51" t="s">
        <v>21</v>
      </c>
      <c r="G35" s="51">
        <v>400</v>
      </c>
      <c r="H35" s="61"/>
      <c r="I35" s="14">
        <f>G35*H35</f>
        <v>0</v>
      </c>
      <c r="J35" s="14">
        <v>90000</v>
      </c>
      <c r="K35" s="15"/>
      <c r="L35" s="14">
        <f>(J35*K35)+J35</f>
        <v>90000</v>
      </c>
      <c r="M35" s="16">
        <f>I35+L35</f>
        <v>90000</v>
      </c>
    </row>
    <row r="36" spans="1:15" s="17" customFormat="1" ht="21" customHeight="1">
      <c r="A36" s="8"/>
      <c r="B36" s="58"/>
      <c r="C36" s="49">
        <v>16</v>
      </c>
      <c r="D36" s="32"/>
      <c r="E36" s="56" t="s">
        <v>64</v>
      </c>
      <c r="F36" s="56"/>
      <c r="G36" s="56"/>
      <c r="H36" s="56"/>
      <c r="I36" s="14">
        <f>(G37*H37)+(G38*H38)</f>
        <v>0</v>
      </c>
      <c r="J36" s="14">
        <v>20000</v>
      </c>
      <c r="K36" s="15"/>
      <c r="L36" s="14">
        <f>(J36*K36)+J36</f>
        <v>20000</v>
      </c>
      <c r="M36" s="16">
        <f>I36+L36</f>
        <v>20000</v>
      </c>
      <c r="O36" s="57"/>
    </row>
    <row r="37" spans="1:13" s="17" customFormat="1" ht="21" customHeight="1">
      <c r="A37" s="8"/>
      <c r="B37" s="58"/>
      <c r="C37" s="49"/>
      <c r="D37" s="39" t="s">
        <v>65</v>
      </c>
      <c r="E37" s="62" t="s">
        <v>66</v>
      </c>
      <c r="F37" s="20"/>
      <c r="G37" s="20">
        <v>40</v>
      </c>
      <c r="H37" s="63"/>
      <c r="I37" s="14"/>
      <c r="J37" s="14"/>
      <c r="K37" s="15"/>
      <c r="L37" s="14"/>
      <c r="M37" s="16"/>
    </row>
    <row r="38" spans="1:13" s="17" customFormat="1" ht="30" customHeight="1">
      <c r="A38" s="8"/>
      <c r="B38" s="58"/>
      <c r="C38" s="49"/>
      <c r="D38" s="44" t="s">
        <v>67</v>
      </c>
      <c r="E38" s="64" t="s">
        <v>68</v>
      </c>
      <c r="F38" s="26"/>
      <c r="G38" s="26">
        <v>48</v>
      </c>
      <c r="H38" s="65"/>
      <c r="I38" s="14"/>
      <c r="J38" s="14"/>
      <c r="K38" s="15"/>
      <c r="L38" s="14"/>
      <c r="M38" s="16"/>
    </row>
    <row r="39" spans="1:13" ht="21.75" customHeight="1">
      <c r="A39" s="66"/>
      <c r="B39" s="66"/>
      <c r="C39" s="67"/>
      <c r="D39" s="67"/>
      <c r="E39" s="68" t="s">
        <v>69</v>
      </c>
      <c r="F39" s="68"/>
      <c r="G39" s="68"/>
      <c r="H39" s="68"/>
      <c r="I39" s="69">
        <f>SUM(I6:I38)</f>
        <v>0</v>
      </c>
      <c r="J39" s="70">
        <f>SUM(J6:J38)</f>
        <v>860000</v>
      </c>
      <c r="K39" s="71"/>
      <c r="L39" s="70">
        <f>SUM(L6:L38)</f>
        <v>860000</v>
      </c>
      <c r="M39" s="70">
        <f>SUM(M6:M38)</f>
        <v>860000</v>
      </c>
    </row>
    <row r="40" spans="1:13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ht="36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28.5" customHeight="1">
      <c r="A43" s="74" t="s">
        <v>70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6" spans="1:13" ht="83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</sheetData>
  <sheetProtection sheet="1"/>
  <mergeCells count="63">
    <mergeCell ref="A1:M1"/>
    <mergeCell ref="A2:M2"/>
    <mergeCell ref="A3:M3"/>
    <mergeCell ref="A4:A5"/>
    <mergeCell ref="B4:B5"/>
    <mergeCell ref="C4:D5"/>
    <mergeCell ref="E4:E5"/>
    <mergeCell ref="F4:F5"/>
    <mergeCell ref="G4:I4"/>
    <mergeCell ref="J4:L4"/>
    <mergeCell ref="M4:M5"/>
    <mergeCell ref="A6:A38"/>
    <mergeCell ref="B6:B29"/>
    <mergeCell ref="C6:C9"/>
    <mergeCell ref="E6:H6"/>
    <mergeCell ref="I6:I9"/>
    <mergeCell ref="J6:J9"/>
    <mergeCell ref="K6:K9"/>
    <mergeCell ref="L6:L9"/>
    <mergeCell ref="M6:M9"/>
    <mergeCell ref="C10:C12"/>
    <mergeCell ref="E10:H10"/>
    <mergeCell ref="I10:I12"/>
    <mergeCell ref="J10:J12"/>
    <mergeCell ref="K10:K12"/>
    <mergeCell ref="L10:L12"/>
    <mergeCell ref="M10:M12"/>
    <mergeCell ref="C13:C17"/>
    <mergeCell ref="E13:H13"/>
    <mergeCell ref="I13:I17"/>
    <mergeCell ref="J13:J17"/>
    <mergeCell ref="K13:K17"/>
    <mergeCell ref="L13:L17"/>
    <mergeCell ref="M13:M17"/>
    <mergeCell ref="C18:D18"/>
    <mergeCell ref="C19:D19"/>
    <mergeCell ref="C20:D20"/>
    <mergeCell ref="C21:D21"/>
    <mergeCell ref="C22:D22"/>
    <mergeCell ref="C23:C29"/>
    <mergeCell ref="E23:H23"/>
    <mergeCell ref="I23:I29"/>
    <mergeCell ref="J23:J29"/>
    <mergeCell ref="K23:K29"/>
    <mergeCell ref="L23:L29"/>
    <mergeCell ref="M23:M29"/>
    <mergeCell ref="B30:B38"/>
    <mergeCell ref="C30:D30"/>
    <mergeCell ref="C31:D31"/>
    <mergeCell ref="C32:D32"/>
    <mergeCell ref="C33:D33"/>
    <mergeCell ref="C34:D34"/>
    <mergeCell ref="C35:D35"/>
    <mergeCell ref="C36:C38"/>
    <mergeCell ref="E36:H36"/>
    <mergeCell ref="I36:I38"/>
    <mergeCell ref="J36:J38"/>
    <mergeCell ref="K36:K38"/>
    <mergeCell ref="L36:L38"/>
    <mergeCell ref="M36:M38"/>
    <mergeCell ref="E39:H39"/>
    <mergeCell ref="A43:M43"/>
    <mergeCell ref="A46:M46"/>
  </mergeCells>
  <printOptions/>
  <pageMargins left="0.7875" right="0.7875" top="1.0631944444444446" bottom="1.0631944444444446" header="0.7875" footer="0.7875"/>
  <pageSetup horizontalDpi="300" verticalDpi="300" orientation="landscape" paperSize="9" scale="53"/>
  <headerFooter alignWithMargins="0">
    <oddHeader>&amp;C&amp;"Times New Roman,Normal"&amp;12&amp;A</oddHeader>
    <oddFooter>&amp;C&amp;"Times New Roman,Normal"&amp;12Página &amp;P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</dc:creator>
  <cp:keywords/>
  <dc:description/>
  <cp:lastModifiedBy>ifsuldeminas </cp:lastModifiedBy>
  <dcterms:created xsi:type="dcterms:W3CDTF">2012-08-26T20:46:23Z</dcterms:created>
  <dcterms:modified xsi:type="dcterms:W3CDTF">2012-08-31T14:02:56Z</dcterms:modified>
  <cp:category/>
  <cp:version/>
  <cp:contentType/>
  <cp:contentStatus/>
  <cp:revision>15</cp:revision>
</cp:coreProperties>
</file>